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g.sharepoint.com/sites/Quality HE/Staff Documents/HEQA/HE04 HE Teaching, Research and Scholarship/Code of Practice and documents/"/>
    </mc:Choice>
  </mc:AlternateContent>
  <xr:revisionPtr revIDLastSave="0" documentId="14_{CBBB5306-F573-4E79-B973-5C5E1CC83EB3}" xr6:coauthVersionLast="36" xr6:coauthVersionMax="36" xr10:uidLastSave="{00000000-0000-0000-0000-000000000000}"/>
  <bookViews>
    <workbookView xWindow="0" yWindow="0" windowWidth="28800" windowHeight="12210" xr2:uid="{DB8517A1-0102-48C3-9551-E8143C4AF5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1" i="1"/>
  <c r="F11" i="1"/>
  <c r="F6" i="1"/>
  <c r="C13" i="1"/>
  <c r="C12" i="1"/>
  <c r="G12" i="1" s="1"/>
  <c r="I13" i="1"/>
  <c r="F12" i="1"/>
  <c r="F13" i="1"/>
  <c r="J13" i="1" s="1"/>
  <c r="E13" i="1"/>
  <c r="E12" i="1"/>
  <c r="C6" i="1"/>
  <c r="E5" i="1"/>
  <c r="D5" i="1"/>
  <c r="C5" i="1"/>
  <c r="E4" i="1"/>
  <c r="D4" i="1"/>
  <c r="C4" i="1"/>
  <c r="F14" i="1" l="1"/>
  <c r="G11" i="1"/>
  <c r="G14" i="1" s="1"/>
  <c r="C14" i="1"/>
  <c r="F5" i="1"/>
  <c r="F4" i="1"/>
  <c r="H11" i="1"/>
  <c r="H12" i="1"/>
  <c r="G5" i="1"/>
  <c r="G4" i="1"/>
  <c r="H14" i="1" l="1"/>
  <c r="J11" i="1"/>
  <c r="I11" i="1"/>
  <c r="J12" i="1"/>
  <c r="I12" i="1"/>
  <c r="I14" i="1" l="1"/>
  <c r="J14" i="1"/>
</calcChain>
</file>

<file path=xl/sharedStrings.xml><?xml version="1.0" encoding="utf-8"?>
<sst xmlns="http://schemas.openxmlformats.org/spreadsheetml/2006/main" count="27" uniqueCount="19">
  <si>
    <t>25 (+6)</t>
  </si>
  <si>
    <t>28 (+6)</t>
  </si>
  <si>
    <t>Fraction</t>
  </si>
  <si>
    <t>Hours / week</t>
  </si>
  <si>
    <t>Hours Taught</t>
  </si>
  <si>
    <t>Scholarship Activity</t>
  </si>
  <si>
    <t>Moderation Allowance</t>
  </si>
  <si>
    <t>Total</t>
  </si>
  <si>
    <t>36 Weeks</t>
  </si>
  <si>
    <t>36 Week</t>
  </si>
  <si>
    <t>Insert hours</t>
  </si>
  <si>
    <t>Total Fraction</t>
  </si>
  <si>
    <t>Total Remission</t>
  </si>
  <si>
    <t>FTE</t>
  </si>
  <si>
    <t>Total Benchmark</t>
  </si>
  <si>
    <t>Total Scholarship</t>
  </si>
  <si>
    <t xml:space="preserve">Academic Calendar </t>
  </si>
  <si>
    <t>1) Method 1 - Enter the staff contract proportions above if they teach solely on HE in one academic calendar type - Read across that type for the hours.</t>
  </si>
  <si>
    <t xml:space="preserve">2) Method 2 - Enter the number of hours taught against each calendar type.  Use the total line at the bottome to calculate remission.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</si>
</sst>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2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00A1-0B72-47F3-803B-D2368321B5DB}">
  <dimension ref="A1:J14"/>
  <sheetViews>
    <sheetView tabSelected="1" zoomScale="115" zoomScaleNormal="115" workbookViewId="0">
      <selection activeCell="D22" sqref="D22"/>
    </sheetView>
  </sheetViews>
  <sheetFormatPr defaultRowHeight="15" x14ac:dyDescent="0.25"/>
  <cols>
    <col min="1" max="1" width="20.7109375" customWidth="1"/>
    <col min="2" max="2" width="15.140625" customWidth="1"/>
    <col min="3" max="3" width="12.85546875" bestFit="1" customWidth="1"/>
    <col min="4" max="4" width="18.5703125" bestFit="1" customWidth="1"/>
    <col min="5" max="5" width="21.5703125" bestFit="1" customWidth="1"/>
    <col min="6" max="6" width="16.140625" bestFit="1" customWidth="1"/>
    <col min="7" max="7" width="18.5703125" bestFit="1" customWidth="1"/>
    <col min="8" max="8" width="21.5703125" bestFit="1" customWidth="1"/>
    <col min="9" max="9" width="15.140625" bestFit="1" customWidth="1"/>
    <col min="10" max="10" width="15.85546875" bestFit="1" customWidth="1"/>
  </cols>
  <sheetData>
    <row r="1" spans="1:10" x14ac:dyDescent="0.25">
      <c r="A1" t="s">
        <v>17</v>
      </c>
    </row>
    <row r="2" spans="1:10" x14ac:dyDescent="0.25">
      <c r="A2" s="2" t="s">
        <v>2</v>
      </c>
      <c r="B2" s="4">
        <v>0</v>
      </c>
      <c r="C2" s="3"/>
      <c r="D2" s="3"/>
      <c r="E2" s="3"/>
      <c r="F2" s="3"/>
      <c r="G2" s="3"/>
    </row>
    <row r="3" spans="1:10" x14ac:dyDescent="0.25">
      <c r="A3" s="1" t="s">
        <v>16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15</v>
      </c>
      <c r="G3" s="1" t="s">
        <v>7</v>
      </c>
    </row>
    <row r="4" spans="1:10" x14ac:dyDescent="0.25">
      <c r="A4" s="2" t="s">
        <v>0</v>
      </c>
      <c r="B4" s="2">
        <v>24</v>
      </c>
      <c r="C4" s="2">
        <f>(B4*25)*B2</f>
        <v>0</v>
      </c>
      <c r="D4" s="2">
        <f>((120/25)*25)*B2</f>
        <v>0</v>
      </c>
      <c r="E4" s="2">
        <f>((144/25)*25)*B2</f>
        <v>0</v>
      </c>
      <c r="F4" s="2">
        <f>E4+D4</f>
        <v>0</v>
      </c>
      <c r="G4" s="2">
        <f>E4+D4+C4</f>
        <v>0</v>
      </c>
    </row>
    <row r="5" spans="1:10" x14ac:dyDescent="0.25">
      <c r="A5" s="2" t="s">
        <v>1</v>
      </c>
      <c r="B5" s="2">
        <v>24</v>
      </c>
      <c r="C5" s="2">
        <f>((B5*28)*B2)</f>
        <v>0</v>
      </c>
      <c r="D5" s="2">
        <f>((120/28)*28)*B2</f>
        <v>0</v>
      </c>
      <c r="E5" s="2">
        <f>((72/28)*28)*1</f>
        <v>72</v>
      </c>
      <c r="F5" s="2">
        <f>E5+D5</f>
        <v>72</v>
      </c>
      <c r="G5" s="2">
        <f>E5+D5+C5</f>
        <v>72</v>
      </c>
    </row>
    <row r="6" spans="1:10" x14ac:dyDescent="0.25">
      <c r="A6" s="2" t="s">
        <v>8</v>
      </c>
      <c r="B6" s="2">
        <v>24</v>
      </c>
      <c r="C6" s="2">
        <f>(B6*36)*B2</f>
        <v>0</v>
      </c>
      <c r="D6" s="2">
        <v>0</v>
      </c>
      <c r="E6" s="2">
        <v>0</v>
      </c>
      <c r="F6" s="2">
        <f>E6+D6</f>
        <v>0</v>
      </c>
      <c r="G6" s="2">
        <v>0</v>
      </c>
    </row>
    <row r="9" spans="1:10" x14ac:dyDescent="0.25">
      <c r="A9" t="s">
        <v>18</v>
      </c>
    </row>
    <row r="10" spans="1:10" x14ac:dyDescent="0.25">
      <c r="A10" s="1" t="s">
        <v>16</v>
      </c>
      <c r="B10" s="2" t="s">
        <v>10</v>
      </c>
      <c r="C10" s="2" t="s">
        <v>2</v>
      </c>
      <c r="D10" s="1" t="s">
        <v>13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12</v>
      </c>
      <c r="J10" s="1" t="s">
        <v>14</v>
      </c>
    </row>
    <row r="11" spans="1:10" x14ac:dyDescent="0.25">
      <c r="A11" s="2" t="s">
        <v>0</v>
      </c>
      <c r="B11" s="4">
        <v>0</v>
      </c>
      <c r="C11" s="2">
        <f>B11/600</f>
        <v>0</v>
      </c>
      <c r="D11" s="2">
        <v>600</v>
      </c>
      <c r="E11" s="2">
        <f>B11/25</f>
        <v>0</v>
      </c>
      <c r="F11" s="2">
        <f>B11</f>
        <v>0</v>
      </c>
      <c r="G11" s="2">
        <f>120*C11</f>
        <v>0</v>
      </c>
      <c r="H11" s="2">
        <f>144*C11</f>
        <v>0</v>
      </c>
      <c r="I11" s="2">
        <f>H11+G11</f>
        <v>0</v>
      </c>
      <c r="J11" s="2">
        <f>H11+G11+F11</f>
        <v>0</v>
      </c>
    </row>
    <row r="12" spans="1:10" x14ac:dyDescent="0.25">
      <c r="A12" s="2" t="s">
        <v>1</v>
      </c>
      <c r="B12" s="4">
        <v>0</v>
      </c>
      <c r="C12" s="2">
        <f>B12/672</f>
        <v>0</v>
      </c>
      <c r="D12" s="2">
        <v>672</v>
      </c>
      <c r="E12" s="2">
        <f>B12/28</f>
        <v>0</v>
      </c>
      <c r="F12" s="2">
        <f t="shared" ref="F12:F13" si="0">B12</f>
        <v>0</v>
      </c>
      <c r="G12" s="2">
        <f>120*C12</f>
        <v>0</v>
      </c>
      <c r="H12" s="2">
        <f>72*C12</f>
        <v>0</v>
      </c>
      <c r="I12" s="2">
        <f t="shared" ref="I12:I13" si="1">H12+G12</f>
        <v>0</v>
      </c>
      <c r="J12" s="2">
        <f t="shared" ref="J12:J13" si="2">H12+G12+F12</f>
        <v>0</v>
      </c>
    </row>
    <row r="13" spans="1:10" x14ac:dyDescent="0.25">
      <c r="A13" s="2" t="s">
        <v>9</v>
      </c>
      <c r="B13" s="4">
        <v>0</v>
      </c>
      <c r="C13" s="2">
        <f>B13/864</f>
        <v>0</v>
      </c>
      <c r="D13" s="2">
        <v>864</v>
      </c>
      <c r="E13" s="2">
        <f>B13/36</f>
        <v>0</v>
      </c>
      <c r="F13" s="2">
        <f t="shared" si="0"/>
        <v>0</v>
      </c>
      <c r="G13" s="2">
        <v>0</v>
      </c>
      <c r="H13" s="2">
        <v>0</v>
      </c>
      <c r="I13" s="2">
        <f t="shared" si="1"/>
        <v>0</v>
      </c>
      <c r="J13" s="2">
        <f t="shared" si="2"/>
        <v>0</v>
      </c>
    </row>
    <row r="14" spans="1:10" x14ac:dyDescent="0.25">
      <c r="A14" s="2" t="s">
        <v>11</v>
      </c>
      <c r="B14" s="2"/>
      <c r="C14" s="5">
        <f>C13+C12+C11</f>
        <v>0</v>
      </c>
      <c r="D14" s="2"/>
      <c r="E14" s="2"/>
      <c r="F14" s="5">
        <f>F13+F12+F11</f>
        <v>0</v>
      </c>
      <c r="G14" s="5">
        <f>G13+G12+G11</f>
        <v>0</v>
      </c>
      <c r="H14" s="5">
        <f>H13+H12+H11</f>
        <v>0</v>
      </c>
      <c r="I14" s="5">
        <f>I13+I12+I11</f>
        <v>0</v>
      </c>
      <c r="J14" s="5">
        <f>J13+J12+J11</f>
        <v>0</v>
      </c>
    </row>
  </sheetData>
  <protectedRanges>
    <protectedRange algorithmName="SHA-512" hashValue="uCR1UvGhCGdcHyFYWTOwPiLjT7tn2Xdh4kKn7CTvJ/YtXwo3+kDn37h29rH/KYigPbN6U/PL6nj0EBSFrO8QPQ==" saltValue="oizAAkWHJQ7YzYuAarJDVw==" spinCount="100000" sqref="B2" name="Range1"/>
  </protectedRange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B64CC255DB947AA4281C6383D885D" ma:contentTypeVersion="13" ma:contentTypeDescription="Create a new document." ma:contentTypeScope="" ma:versionID="a373a1398738c487896523240ee010a1">
  <xsd:schema xmlns:xsd="http://www.w3.org/2001/XMLSchema" xmlns:xs="http://www.w3.org/2001/XMLSchema" xmlns:p="http://schemas.microsoft.com/office/2006/metadata/properties" xmlns:ns2="24256e7a-220e-4581-9df8-993e17d1fa64" xmlns:ns3="5204d055-2a3d-4797-adff-4172fa4a4e55" targetNamespace="http://schemas.microsoft.com/office/2006/metadata/properties" ma:root="true" ma:fieldsID="1dae6427f7d6071e0250cf8cd3134315" ns2:_="" ns3:_="">
    <xsd:import namespace="24256e7a-220e-4581-9df8-993e17d1fa64"/>
    <xsd:import namespace="5204d055-2a3d-4797-adff-4172fa4a4e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56e7a-220e-4581-9df8-993e17d1f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4d055-2a3d-4797-adff-4172fa4a4e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BCACFA-EF2E-4596-9657-DC239486F8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5733A0-3461-4DD6-8B4B-4F4DCE47F6FB}"/>
</file>

<file path=customXml/itemProps3.xml><?xml version="1.0" encoding="utf-8"?>
<ds:datastoreItem xmlns:ds="http://schemas.openxmlformats.org/officeDocument/2006/customXml" ds:itemID="{9750F150-C270-48F9-B88F-2BAD6EE689CE}">
  <ds:schemaRefs>
    <ds:schemaRef ds:uri="http://schemas.microsoft.com/office/2006/documentManagement/types"/>
    <ds:schemaRef ds:uri="http://purl.org/dc/terms/"/>
    <ds:schemaRef ds:uri="24256e7a-220e-4581-9df8-993e17d1fa64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5204d055-2a3d-4797-adff-4172fa4a4e5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Michael</dc:creator>
  <cp:lastModifiedBy>Nathan Michael</cp:lastModifiedBy>
  <dcterms:created xsi:type="dcterms:W3CDTF">2021-01-26T15:18:00Z</dcterms:created>
  <dcterms:modified xsi:type="dcterms:W3CDTF">2021-05-14T08:54:18Z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0x010100438B64CC255DB947AA4281C6383D885D</vt:lpwstr>
  </property>
</Properties>
</file>